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9040" windowHeight="16440" tabRatio="500"/>
  </bookViews>
  <sheets>
    <sheet name="STOCK" sheetId="1" r:id="rId1"/>
  </sheets>
  <definedNames>
    <definedName name="_xlnm.Print_Area" localSheetId="0">STOCK!$A$1:$N$21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  <c r="D19" i="1"/>
  <c r="E9" i="1"/>
  <c r="E19" i="1"/>
  <c r="I9" i="1"/>
  <c r="I13" i="1"/>
  <c r="I17" i="1"/>
  <c r="I19" i="1"/>
  <c r="F9" i="1"/>
  <c r="F12" i="1"/>
  <c r="F13" i="1"/>
  <c r="F3" i="1"/>
  <c r="F4" i="1"/>
  <c r="F5" i="1"/>
  <c r="F6" i="1"/>
  <c r="F7" i="1"/>
  <c r="F8" i="1"/>
  <c r="F10" i="1"/>
  <c r="F11" i="1"/>
  <c r="F14" i="1"/>
  <c r="F15" i="1"/>
  <c r="F16" i="1"/>
  <c r="F18" i="1"/>
  <c r="F17" i="1"/>
  <c r="F19" i="1"/>
  <c r="N12" i="1"/>
  <c r="N17" i="1"/>
  <c r="M19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3" i="1"/>
  <c r="K4" i="1"/>
  <c r="K5" i="1"/>
  <c r="K6" i="1"/>
  <c r="K7" i="1"/>
  <c r="K8" i="1"/>
  <c r="K9" i="1"/>
  <c r="K3" i="1"/>
  <c r="K10" i="1"/>
  <c r="K11" i="1"/>
  <c r="K13" i="1"/>
  <c r="K14" i="1"/>
  <c r="K15" i="1"/>
  <c r="K16" i="1"/>
  <c r="K18" i="1"/>
  <c r="K12" i="1"/>
  <c r="K17" i="1"/>
  <c r="K19" i="1"/>
  <c r="J3" i="1"/>
  <c r="J4" i="1"/>
  <c r="J5" i="1"/>
  <c r="J6" i="1"/>
  <c r="J7" i="1"/>
  <c r="J8" i="1"/>
  <c r="J9" i="1"/>
  <c r="J10" i="1"/>
  <c r="J11" i="1"/>
  <c r="J13" i="1"/>
  <c r="J14" i="1"/>
  <c r="J15" i="1"/>
  <c r="J16" i="1"/>
  <c r="J18" i="1"/>
  <c r="J12" i="1"/>
  <c r="J17" i="1"/>
  <c r="J19" i="1"/>
  <c r="H3" i="1"/>
  <c r="H4" i="1"/>
  <c r="H5" i="1"/>
  <c r="H6" i="1"/>
  <c r="H7" i="1"/>
  <c r="H8" i="1"/>
  <c r="H9" i="1"/>
  <c r="H10" i="1"/>
  <c r="H11" i="1"/>
  <c r="H13" i="1"/>
  <c r="H14" i="1"/>
  <c r="H15" i="1"/>
  <c r="H16" i="1"/>
  <c r="H18" i="1"/>
  <c r="H12" i="1"/>
  <c r="H17" i="1"/>
  <c r="H19" i="1"/>
  <c r="G3" i="1"/>
  <c r="G4" i="1"/>
  <c r="G5" i="1"/>
  <c r="G6" i="1"/>
  <c r="G8" i="1"/>
  <c r="G9" i="1"/>
  <c r="G10" i="1"/>
  <c r="G11" i="1"/>
  <c r="G13" i="1"/>
  <c r="G14" i="1"/>
  <c r="G15" i="1"/>
  <c r="G16" i="1"/>
  <c r="G18" i="1"/>
  <c r="G12" i="1"/>
  <c r="G17" i="1"/>
  <c r="G19" i="1"/>
  <c r="L19" i="1"/>
  <c r="B19" i="1"/>
</calcChain>
</file>

<file path=xl/sharedStrings.xml><?xml version="1.0" encoding="utf-8"?>
<sst xmlns="http://schemas.openxmlformats.org/spreadsheetml/2006/main" count="40" uniqueCount="39">
  <si>
    <t>LOT 100</t>
  </si>
  <si>
    <t>LOT 250</t>
  </si>
  <si>
    <t>LOT 500</t>
  </si>
  <si>
    <t>LOT 1000</t>
  </si>
  <si>
    <t>LOT 2000</t>
  </si>
  <si>
    <t>LOT 4000</t>
  </si>
  <si>
    <t>LOT 5000</t>
  </si>
  <si>
    <t>T-Shirts</t>
  </si>
  <si>
    <t>футболки</t>
  </si>
  <si>
    <t>аксессуары</t>
  </si>
  <si>
    <t>Total</t>
  </si>
  <si>
    <t>!!! A lot composition may variate a little!!!</t>
  </si>
  <si>
    <t>Dresses</t>
  </si>
  <si>
    <t>Shorts</t>
  </si>
  <si>
    <t>Skirts</t>
  </si>
  <si>
    <t>Юбки</t>
  </si>
  <si>
    <t>Шорты</t>
  </si>
  <si>
    <t>Платья</t>
  </si>
  <si>
    <t>трикотаж</t>
  </si>
  <si>
    <t>Knitwear</t>
  </si>
  <si>
    <t>Jeans/Trousers</t>
  </si>
  <si>
    <t>джинсы/брюки</t>
  </si>
  <si>
    <t>women</t>
  </si>
  <si>
    <t>Shirts/Blouse</t>
  </si>
  <si>
    <t xml:space="preserve">BSK </t>
  </si>
  <si>
    <t>Bags/ Backpacks</t>
  </si>
  <si>
    <t>Сумки/Рюкзаки</t>
  </si>
  <si>
    <t>LOT 10000</t>
  </si>
  <si>
    <t>Hodie</t>
  </si>
  <si>
    <t>Худи</t>
  </si>
  <si>
    <t>рубашки/блузы</t>
  </si>
  <si>
    <t>Waistcoats</t>
  </si>
  <si>
    <t>Жилетки</t>
  </si>
  <si>
    <t>Tops</t>
  </si>
  <si>
    <t>Топики</t>
  </si>
  <si>
    <t>Accessoires (Belts, Caps, Jewelerry,Hair Accesories,sunglasses, scarfs, neckerchiefs )</t>
  </si>
  <si>
    <t>Wests</t>
  </si>
  <si>
    <t>Outer Garment (Coats/Blazers/Jackets/Cardigans/Poncho)</t>
  </si>
  <si>
    <t>Верх. Одежда (Кардиганы, блэйзеры, куртки, пончо, плащи)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</si>
</sst>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3" tint="0.3999755851924192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0" xfId="0" applyFont="1" applyFill="1" applyBorder="1"/>
    <xf numFmtId="0" fontId="0" fillId="2" borderId="1" xfId="0" applyFill="1" applyBorder="1"/>
    <xf numFmtId="10" fontId="0" fillId="2" borderId="1" xfId="0" applyNumberFormat="1" applyFill="1" applyBorder="1"/>
    <xf numFmtId="1" fontId="0" fillId="2" borderId="2" xfId="0" applyNumberFormat="1" applyFill="1" applyBorder="1"/>
    <xf numFmtId="1" fontId="0" fillId="2" borderId="1" xfId="0" applyNumberFormat="1" applyFill="1" applyBorder="1"/>
    <xf numFmtId="0" fontId="0" fillId="0" borderId="3" xfId="0" applyBorder="1"/>
    <xf numFmtId="10" fontId="0" fillId="0" borderId="3" xfId="0" applyNumberFormat="1" applyBorder="1"/>
    <xf numFmtId="1" fontId="0" fillId="0" borderId="3" xfId="0" applyNumberFormat="1" applyBorder="1"/>
    <xf numFmtId="0" fontId="0" fillId="2" borderId="3" xfId="0" applyFill="1" applyBorder="1"/>
    <xf numFmtId="10" fontId="0" fillId="2" borderId="3" xfId="0" applyNumberFormat="1" applyFill="1" applyBorder="1"/>
    <xf numFmtId="1" fontId="0" fillId="2" borderId="3" xfId="0" applyNumberFormat="1" applyFill="1" applyBorder="1"/>
    <xf numFmtId="0" fontId="1" fillId="3" borderId="3" xfId="0" applyFont="1" applyFill="1" applyBorder="1"/>
    <xf numFmtId="0" fontId="0" fillId="3" borderId="3" xfId="0" applyFill="1" applyBorder="1"/>
    <xf numFmtId="10" fontId="0" fillId="3" borderId="3" xfId="0" applyNumberFormat="1" applyFill="1" applyBorder="1"/>
    <xf numFmtId="0" fontId="1" fillId="3" borderId="4" xfId="0" applyFont="1" applyFill="1" applyBorder="1"/>
    <xf numFmtId="0" fontId="1" fillId="0" borderId="0" xfId="0" applyFont="1"/>
    <xf numFmtId="0" fontId="0" fillId="0" borderId="3" xfId="0" applyBorder="1" applyAlignment="1">
      <alignment wrapText="1"/>
    </xf>
    <xf numFmtId="0" fontId="0" fillId="0" borderId="3" xfId="0" applyNumberFormat="1" applyBorder="1"/>
    <xf numFmtId="0" fontId="1" fillId="3" borderId="5" xfId="0" applyFont="1" applyFill="1" applyBorder="1"/>
    <xf numFmtId="1" fontId="6" fillId="2" borderId="1" xfId="0" applyNumberFormat="1" applyFont="1" applyFill="1" applyBorder="1"/>
    <xf numFmtId="0" fontId="7" fillId="0" borderId="6" xfId="0" applyFont="1" applyBorder="1"/>
    <xf numFmtId="1" fontId="0" fillId="0" borderId="6" xfId="0" applyNumberFormat="1" applyBorder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C29" sqref="C29"/>
    </sheetView>
  </sheetViews>
  <sheetFormatPr defaultColWidth="11" defaultRowHeight="15.75" x14ac:dyDescent="0.25"/>
  <cols>
    <col min="1" max="1" width="25.5" customWidth="1"/>
    <col min="2" max="2" width="30.875" hidden="1" customWidth="1"/>
    <col min="3" max="3" width="25.625" customWidth="1"/>
    <col min="4" max="4" width="14.875" hidden="1" customWidth="1"/>
    <col min="5" max="5" width="8.125" customWidth="1"/>
    <col min="6" max="6" width="8.625" customWidth="1"/>
    <col min="7" max="7" width="8.125" customWidth="1"/>
    <col min="8" max="8" width="8.625" customWidth="1"/>
    <col min="9" max="9" width="9.375" customWidth="1"/>
    <col min="10" max="10" width="9.5" customWidth="1"/>
    <col min="11" max="11" width="8.5" customWidth="1"/>
    <col min="12" max="12" width="8.875" customWidth="1"/>
    <col min="13" max="13" width="10.625" hidden="1" customWidth="1"/>
    <col min="14" max="14" width="10.875" hidden="1" customWidth="1"/>
  </cols>
  <sheetData>
    <row r="1" spans="1:14" ht="23.25" x14ac:dyDescent="0.35">
      <c r="A1" s="1" t="s">
        <v>24</v>
      </c>
      <c r="B1" s="1"/>
      <c r="C1" s="2"/>
      <c r="D1" s="2"/>
      <c r="E1" s="3"/>
      <c r="F1" s="4"/>
      <c r="G1" s="5"/>
      <c r="H1" s="5"/>
      <c r="I1" s="5"/>
      <c r="J1" s="5"/>
      <c r="K1" s="5"/>
      <c r="L1" s="5"/>
      <c r="M1" s="20"/>
      <c r="N1" s="21"/>
    </row>
    <row r="2" spans="1:14" x14ac:dyDescent="0.25">
      <c r="A2" s="12" t="s">
        <v>22</v>
      </c>
      <c r="B2" s="12"/>
      <c r="C2" s="12"/>
      <c r="D2" s="13"/>
      <c r="E2" s="14"/>
      <c r="F2" s="15" t="s">
        <v>0</v>
      </c>
      <c r="G2" s="12" t="s">
        <v>1</v>
      </c>
      <c r="H2" s="12" t="s">
        <v>2</v>
      </c>
      <c r="I2" s="12" t="s">
        <v>3</v>
      </c>
      <c r="J2" s="12" t="s">
        <v>4</v>
      </c>
      <c r="K2" s="12" t="s">
        <v>5</v>
      </c>
      <c r="L2" s="12" t="s">
        <v>6</v>
      </c>
      <c r="M2" s="12" t="s">
        <v>27</v>
      </c>
      <c r="N2" s="19"/>
    </row>
    <row r="3" spans="1:14" x14ac:dyDescent="0.25">
      <c r="A3" s="6" t="s">
        <v>37</v>
      </c>
      <c r="B3" s="6">
        <v>2072</v>
      </c>
      <c r="C3" s="6" t="s">
        <v>38</v>
      </c>
      <c r="D3" s="6">
        <v>263</v>
      </c>
      <c r="E3" s="7">
        <v>9.4E-2</v>
      </c>
      <c r="F3" s="8">
        <f t="shared" ref="F3:F18" si="0">E3*100</f>
        <v>9.4</v>
      </c>
      <c r="G3" s="8">
        <f t="shared" ref="G3:G18" si="1">E3*250</f>
        <v>23.5</v>
      </c>
      <c r="H3" s="8">
        <f t="shared" ref="H3:H18" si="2">E3*500</f>
        <v>47</v>
      </c>
      <c r="I3" s="8">
        <v>94</v>
      </c>
      <c r="J3" s="8">
        <f t="shared" ref="J3:J18" si="3">E3*2000</f>
        <v>188</v>
      </c>
      <c r="K3" s="8">
        <f t="shared" ref="K3:K18" si="4">E3*4000</f>
        <v>376</v>
      </c>
      <c r="L3" s="8">
        <f t="shared" ref="L3:L18" si="5">E3*5000</f>
        <v>470</v>
      </c>
      <c r="M3" s="18">
        <v>304</v>
      </c>
      <c r="N3" s="8"/>
    </row>
    <row r="4" spans="1:14" x14ac:dyDescent="0.25">
      <c r="A4" s="6" t="s">
        <v>14</v>
      </c>
      <c r="B4" s="6">
        <v>3549</v>
      </c>
      <c r="C4" s="6" t="s">
        <v>15</v>
      </c>
      <c r="D4" s="6">
        <v>783</v>
      </c>
      <c r="E4" s="7">
        <v>9.7000000000000003E-2</v>
      </c>
      <c r="F4" s="8">
        <f t="shared" si="0"/>
        <v>9.7000000000000011</v>
      </c>
      <c r="G4" s="8">
        <f t="shared" si="1"/>
        <v>24.25</v>
      </c>
      <c r="H4" s="8">
        <f t="shared" si="2"/>
        <v>48.5</v>
      </c>
      <c r="I4" s="8">
        <v>97</v>
      </c>
      <c r="J4" s="8">
        <f t="shared" si="3"/>
        <v>194</v>
      </c>
      <c r="K4" s="8">
        <f t="shared" si="4"/>
        <v>388</v>
      </c>
      <c r="L4" s="8">
        <f t="shared" si="5"/>
        <v>485</v>
      </c>
      <c r="M4" s="6">
        <v>358</v>
      </c>
      <c r="N4" s="8"/>
    </row>
    <row r="5" spans="1:14" x14ac:dyDescent="0.25">
      <c r="A5" s="6" t="s">
        <v>13</v>
      </c>
      <c r="B5" s="6">
        <v>1392</v>
      </c>
      <c r="C5" s="6" t="s">
        <v>16</v>
      </c>
      <c r="D5" s="6">
        <v>354</v>
      </c>
      <c r="E5" s="7">
        <v>6.7000000000000004E-2</v>
      </c>
      <c r="F5" s="8">
        <f t="shared" si="0"/>
        <v>6.7</v>
      </c>
      <c r="G5" s="8">
        <f t="shared" si="1"/>
        <v>16.75</v>
      </c>
      <c r="H5" s="8">
        <f t="shared" si="2"/>
        <v>33.5</v>
      </c>
      <c r="I5" s="8">
        <v>67</v>
      </c>
      <c r="J5" s="8">
        <f t="shared" si="3"/>
        <v>134</v>
      </c>
      <c r="K5" s="8">
        <f t="shared" si="4"/>
        <v>268</v>
      </c>
      <c r="L5" s="8">
        <f t="shared" si="5"/>
        <v>335</v>
      </c>
      <c r="M5" s="6">
        <v>112</v>
      </c>
      <c r="N5" s="8"/>
    </row>
    <row r="6" spans="1:14" x14ac:dyDescent="0.25">
      <c r="A6" s="6" t="s">
        <v>23</v>
      </c>
      <c r="B6" s="6">
        <v>1155</v>
      </c>
      <c r="C6" s="6" t="s">
        <v>30</v>
      </c>
      <c r="D6" s="6">
        <v>1009</v>
      </c>
      <c r="E6" s="7">
        <v>7.1999999999999995E-2</v>
      </c>
      <c r="F6" s="8">
        <f t="shared" si="0"/>
        <v>7.1999999999999993</v>
      </c>
      <c r="G6" s="8">
        <f t="shared" si="1"/>
        <v>18</v>
      </c>
      <c r="H6" s="8">
        <f t="shared" si="2"/>
        <v>36</v>
      </c>
      <c r="I6" s="8">
        <v>72</v>
      </c>
      <c r="J6" s="8">
        <f t="shared" si="3"/>
        <v>144</v>
      </c>
      <c r="K6" s="8">
        <f t="shared" si="4"/>
        <v>288</v>
      </c>
      <c r="L6" s="8">
        <f t="shared" si="5"/>
        <v>360</v>
      </c>
      <c r="M6" s="6">
        <v>820</v>
      </c>
      <c r="N6" s="8"/>
    </row>
    <row r="7" spans="1:14" x14ac:dyDescent="0.25">
      <c r="A7" s="6" t="s">
        <v>7</v>
      </c>
      <c r="B7" s="6">
        <v>11383</v>
      </c>
      <c r="C7" s="6" t="s">
        <v>8</v>
      </c>
      <c r="D7" s="6">
        <v>1604</v>
      </c>
      <c r="E7" s="7">
        <v>0.13800000000000001</v>
      </c>
      <c r="F7" s="8">
        <f t="shared" si="0"/>
        <v>13.8</v>
      </c>
      <c r="G7" s="8">
        <f t="shared" si="1"/>
        <v>34.5</v>
      </c>
      <c r="H7" s="8">
        <f t="shared" si="2"/>
        <v>69</v>
      </c>
      <c r="I7" s="8">
        <v>138</v>
      </c>
      <c r="J7" s="8">
        <f t="shared" si="3"/>
        <v>276</v>
      </c>
      <c r="K7" s="8">
        <f t="shared" si="4"/>
        <v>552</v>
      </c>
      <c r="L7" s="8">
        <f t="shared" si="5"/>
        <v>690.00000000000011</v>
      </c>
      <c r="M7" s="6">
        <v>2726</v>
      </c>
      <c r="N7" s="8"/>
    </row>
    <row r="8" spans="1:14" x14ac:dyDescent="0.25">
      <c r="A8" s="6" t="s">
        <v>28</v>
      </c>
      <c r="B8" s="6">
        <v>1217</v>
      </c>
      <c r="C8" s="6" t="s">
        <v>29</v>
      </c>
      <c r="D8" s="6">
        <v>88</v>
      </c>
      <c r="E8" s="7">
        <v>5.0000000000000001E-3</v>
      </c>
      <c r="F8" s="8">
        <f t="shared" si="0"/>
        <v>0.5</v>
      </c>
      <c r="G8" s="8">
        <f t="shared" si="1"/>
        <v>1.25</v>
      </c>
      <c r="H8" s="8">
        <f t="shared" si="2"/>
        <v>2.5</v>
      </c>
      <c r="I8" s="8">
        <v>5</v>
      </c>
      <c r="J8" s="8">
        <f t="shared" si="3"/>
        <v>10</v>
      </c>
      <c r="K8" s="8">
        <f t="shared" si="4"/>
        <v>20</v>
      </c>
      <c r="L8" s="8">
        <f t="shared" si="5"/>
        <v>25</v>
      </c>
      <c r="M8" s="6">
        <v>236</v>
      </c>
      <c r="N8" s="8"/>
    </row>
    <row r="9" spans="1:14" hidden="1" x14ac:dyDescent="0.25">
      <c r="A9" s="6" t="s">
        <v>31</v>
      </c>
      <c r="B9" s="6"/>
      <c r="C9" s="6" t="s">
        <v>32</v>
      </c>
      <c r="D9" s="6"/>
      <c r="E9" s="7">
        <f t="shared" ref="E9" si="6">D9/$D$19</f>
        <v>0</v>
      </c>
      <c r="F9" s="8">
        <f t="shared" si="0"/>
        <v>0</v>
      </c>
      <c r="G9" s="8">
        <f t="shared" si="1"/>
        <v>0</v>
      </c>
      <c r="H9" s="8">
        <f t="shared" si="2"/>
        <v>0</v>
      </c>
      <c r="I9" s="8">
        <f t="shared" ref="I9:I17" si="7">E9*1000</f>
        <v>0</v>
      </c>
      <c r="J9" s="8">
        <f t="shared" si="3"/>
        <v>0</v>
      </c>
      <c r="K9" s="8">
        <f t="shared" si="4"/>
        <v>0</v>
      </c>
      <c r="L9" s="8">
        <f t="shared" si="5"/>
        <v>0</v>
      </c>
      <c r="M9" s="6">
        <v>352</v>
      </c>
      <c r="N9" s="8"/>
    </row>
    <row r="10" spans="1:14" x14ac:dyDescent="0.25">
      <c r="A10" s="6" t="s">
        <v>20</v>
      </c>
      <c r="B10" s="6">
        <v>6702</v>
      </c>
      <c r="C10" s="6" t="s">
        <v>21</v>
      </c>
      <c r="D10" s="6">
        <v>477</v>
      </c>
      <c r="E10" s="7">
        <v>0.183</v>
      </c>
      <c r="F10" s="8">
        <f t="shared" si="0"/>
        <v>18.3</v>
      </c>
      <c r="G10" s="8">
        <f t="shared" si="1"/>
        <v>45.75</v>
      </c>
      <c r="H10" s="8">
        <f t="shared" si="2"/>
        <v>91.5</v>
      </c>
      <c r="I10" s="8">
        <v>183</v>
      </c>
      <c r="J10" s="8">
        <f t="shared" si="3"/>
        <v>366</v>
      </c>
      <c r="K10" s="8">
        <f t="shared" si="4"/>
        <v>732</v>
      </c>
      <c r="L10" s="8">
        <f t="shared" si="5"/>
        <v>915</v>
      </c>
      <c r="M10" s="6">
        <v>702</v>
      </c>
      <c r="N10" s="8"/>
    </row>
    <row r="11" spans="1:14" x14ac:dyDescent="0.25">
      <c r="A11" s="6" t="s">
        <v>12</v>
      </c>
      <c r="B11" s="6">
        <v>5677</v>
      </c>
      <c r="C11" s="6" t="s">
        <v>17</v>
      </c>
      <c r="D11" s="6">
        <v>163</v>
      </c>
      <c r="E11" s="7">
        <v>9.8000000000000004E-2</v>
      </c>
      <c r="F11" s="8">
        <f t="shared" si="0"/>
        <v>9.8000000000000007</v>
      </c>
      <c r="G11" s="8">
        <f t="shared" si="1"/>
        <v>24.5</v>
      </c>
      <c r="H11" s="8">
        <f t="shared" si="2"/>
        <v>49</v>
      </c>
      <c r="I11" s="8">
        <v>98</v>
      </c>
      <c r="J11" s="8">
        <f t="shared" si="3"/>
        <v>196</v>
      </c>
      <c r="K11" s="8">
        <f t="shared" si="4"/>
        <v>392</v>
      </c>
      <c r="L11" s="8">
        <f t="shared" si="5"/>
        <v>490</v>
      </c>
      <c r="M11" s="6">
        <v>578</v>
      </c>
      <c r="N11" s="8"/>
    </row>
    <row r="12" spans="1:14" ht="14.1" customHeight="1" x14ac:dyDescent="0.25">
      <c r="A12" s="6" t="s">
        <v>36</v>
      </c>
      <c r="B12" s="6">
        <v>1210</v>
      </c>
      <c r="C12" s="6" t="s">
        <v>32</v>
      </c>
      <c r="D12" s="6"/>
      <c r="E12" s="7">
        <v>1.0999999999999999E-2</v>
      </c>
      <c r="F12" s="8">
        <f t="shared" si="0"/>
        <v>1.0999999999999999</v>
      </c>
      <c r="G12" s="8">
        <f t="shared" si="1"/>
        <v>2.75</v>
      </c>
      <c r="H12" s="8">
        <f t="shared" si="2"/>
        <v>5.5</v>
      </c>
      <c r="I12" s="8">
        <v>11</v>
      </c>
      <c r="J12" s="8">
        <f t="shared" si="3"/>
        <v>22</v>
      </c>
      <c r="K12" s="8">
        <f t="shared" si="4"/>
        <v>44</v>
      </c>
      <c r="L12" s="8">
        <f t="shared" si="5"/>
        <v>55</v>
      </c>
      <c r="M12" s="6"/>
      <c r="N12" s="8">
        <f t="shared" ref="N12:N17" si="8">E12*9522</f>
        <v>104.74199999999999</v>
      </c>
    </row>
    <row r="13" spans="1:14" hidden="1" x14ac:dyDescent="0.25">
      <c r="A13" s="6"/>
      <c r="B13" s="6">
        <v>11843</v>
      </c>
      <c r="C13" s="6"/>
      <c r="D13" s="6">
        <v>302</v>
      </c>
      <c r="E13" s="7"/>
      <c r="F13" s="8">
        <f t="shared" si="0"/>
        <v>0</v>
      </c>
      <c r="G13" s="8">
        <f t="shared" si="1"/>
        <v>0</v>
      </c>
      <c r="H13" s="8">
        <f t="shared" si="2"/>
        <v>0</v>
      </c>
      <c r="I13" s="8">
        <f t="shared" si="7"/>
        <v>0</v>
      </c>
      <c r="J13" s="8">
        <f t="shared" si="3"/>
        <v>0</v>
      </c>
      <c r="K13" s="8">
        <f t="shared" si="4"/>
        <v>0</v>
      </c>
      <c r="L13" s="8">
        <f t="shared" si="5"/>
        <v>0</v>
      </c>
      <c r="M13" s="6">
        <v>880</v>
      </c>
      <c r="N13" s="8"/>
    </row>
    <row r="14" spans="1:14" x14ac:dyDescent="0.25">
      <c r="A14" s="6" t="s">
        <v>33</v>
      </c>
      <c r="B14" s="6">
        <v>1168</v>
      </c>
      <c r="C14" s="6" t="s">
        <v>34</v>
      </c>
      <c r="D14" s="6">
        <v>230</v>
      </c>
      <c r="E14" s="7">
        <v>1.4E-2</v>
      </c>
      <c r="F14" s="8">
        <f t="shared" si="0"/>
        <v>1.4000000000000001</v>
      </c>
      <c r="G14" s="8">
        <f t="shared" si="1"/>
        <v>3.5</v>
      </c>
      <c r="H14" s="8">
        <f t="shared" si="2"/>
        <v>7</v>
      </c>
      <c r="I14" s="8">
        <v>14</v>
      </c>
      <c r="J14" s="8">
        <f t="shared" si="3"/>
        <v>28</v>
      </c>
      <c r="K14" s="8">
        <f t="shared" si="4"/>
        <v>56</v>
      </c>
      <c r="L14" s="8">
        <f t="shared" si="5"/>
        <v>70</v>
      </c>
      <c r="M14" s="6">
        <v>1330</v>
      </c>
      <c r="N14" s="8"/>
    </row>
    <row r="15" spans="1:14" x14ac:dyDescent="0.25">
      <c r="A15" s="6" t="s">
        <v>25</v>
      </c>
      <c r="B15" s="6"/>
      <c r="C15" s="6" t="s">
        <v>26</v>
      </c>
      <c r="D15" s="6">
        <v>43</v>
      </c>
      <c r="E15" s="7">
        <v>2.3E-2</v>
      </c>
      <c r="F15" s="8">
        <f t="shared" si="0"/>
        <v>2.2999999999999998</v>
      </c>
      <c r="G15" s="8">
        <f t="shared" si="1"/>
        <v>5.75</v>
      </c>
      <c r="H15" s="8">
        <f t="shared" si="2"/>
        <v>11.5</v>
      </c>
      <c r="I15" s="8">
        <v>23</v>
      </c>
      <c r="J15" s="8">
        <f t="shared" si="3"/>
        <v>46</v>
      </c>
      <c r="K15" s="8">
        <f t="shared" si="4"/>
        <v>92</v>
      </c>
      <c r="L15" s="8">
        <f t="shared" si="5"/>
        <v>115</v>
      </c>
      <c r="M15" s="6">
        <v>366</v>
      </c>
      <c r="N15" s="8"/>
    </row>
    <row r="16" spans="1:14" x14ac:dyDescent="0.25">
      <c r="A16" s="6" t="s">
        <v>19</v>
      </c>
      <c r="B16" s="6">
        <v>3026</v>
      </c>
      <c r="C16" s="6" t="s">
        <v>18</v>
      </c>
      <c r="D16" s="6">
        <v>321</v>
      </c>
      <c r="E16" s="7">
        <v>6.0999999999999999E-2</v>
      </c>
      <c r="F16" s="8">
        <f t="shared" si="0"/>
        <v>6.1</v>
      </c>
      <c r="G16" s="8">
        <f t="shared" si="1"/>
        <v>15.25</v>
      </c>
      <c r="H16" s="8">
        <f t="shared" si="2"/>
        <v>30.5</v>
      </c>
      <c r="I16" s="8">
        <v>61</v>
      </c>
      <c r="J16" s="8">
        <f t="shared" si="3"/>
        <v>122</v>
      </c>
      <c r="K16" s="8">
        <f t="shared" si="4"/>
        <v>244</v>
      </c>
      <c r="L16" s="8">
        <f t="shared" si="5"/>
        <v>305</v>
      </c>
      <c r="M16" s="6">
        <v>806</v>
      </c>
      <c r="N16" s="8"/>
    </row>
    <row r="17" spans="1:14" hidden="1" x14ac:dyDescent="0.25">
      <c r="A17" s="6"/>
      <c r="B17" s="6"/>
      <c r="C17" s="6"/>
      <c r="D17" s="6"/>
      <c r="E17" s="7"/>
      <c r="F17" s="8">
        <f t="shared" si="0"/>
        <v>0</v>
      </c>
      <c r="G17" s="8">
        <f t="shared" si="1"/>
        <v>0</v>
      </c>
      <c r="H17" s="8">
        <f t="shared" si="2"/>
        <v>0</v>
      </c>
      <c r="I17" s="8">
        <f t="shared" si="7"/>
        <v>0</v>
      </c>
      <c r="J17" s="8">
        <f t="shared" si="3"/>
        <v>0</v>
      </c>
      <c r="K17" s="8">
        <f t="shared" si="4"/>
        <v>0</v>
      </c>
      <c r="L17" s="8">
        <f t="shared" si="5"/>
        <v>0</v>
      </c>
      <c r="M17" s="6"/>
      <c r="N17" s="8">
        <f t="shared" si="8"/>
        <v>0</v>
      </c>
    </row>
    <row r="18" spans="1:14" ht="63" x14ac:dyDescent="0.25">
      <c r="A18" s="17" t="s">
        <v>35</v>
      </c>
      <c r="B18" s="6">
        <v>11597</v>
      </c>
      <c r="C18" s="6" t="s">
        <v>9</v>
      </c>
      <c r="D18" s="6">
        <v>1150</v>
      </c>
      <c r="E18" s="7">
        <v>0.13700000000000001</v>
      </c>
      <c r="F18" s="8">
        <f t="shared" si="0"/>
        <v>13.700000000000001</v>
      </c>
      <c r="G18" s="8">
        <f t="shared" si="1"/>
        <v>34.25</v>
      </c>
      <c r="H18" s="8">
        <f t="shared" si="2"/>
        <v>68.5</v>
      </c>
      <c r="I18" s="8">
        <v>137</v>
      </c>
      <c r="J18" s="8">
        <f t="shared" si="3"/>
        <v>274</v>
      </c>
      <c r="K18" s="8">
        <f t="shared" si="4"/>
        <v>548</v>
      </c>
      <c r="L18" s="8">
        <f t="shared" si="5"/>
        <v>685</v>
      </c>
      <c r="M18" s="6">
        <v>430</v>
      </c>
      <c r="N18" s="8"/>
    </row>
    <row r="19" spans="1:14" x14ac:dyDescent="0.25">
      <c r="A19" s="9" t="s">
        <v>10</v>
      </c>
      <c r="B19" s="9">
        <f>SUM(B3:B18)</f>
        <v>61991</v>
      </c>
      <c r="C19" s="9"/>
      <c r="D19" s="9">
        <f>SUM(D3+D4+D5+D6+D7+D8+D10+D11+D13+D14+D15+D16+D18)</f>
        <v>6787</v>
      </c>
      <c r="E19" s="10">
        <f>SUM(E3:E18)</f>
        <v>1</v>
      </c>
      <c r="F19" s="11">
        <f>SUM(F3:F18)</f>
        <v>99.999999999999986</v>
      </c>
      <c r="G19" s="11">
        <f t="shared" ref="G19:M19" si="9">SUM(G3:G18)</f>
        <v>250</v>
      </c>
      <c r="H19" s="11">
        <f t="shared" si="9"/>
        <v>500</v>
      </c>
      <c r="I19" s="11">
        <f>SUM(I3:I18)</f>
        <v>1000</v>
      </c>
      <c r="J19" s="11">
        <f t="shared" si="9"/>
        <v>2000</v>
      </c>
      <c r="K19" s="11">
        <f t="shared" si="9"/>
        <v>4000</v>
      </c>
      <c r="L19" s="11">
        <f t="shared" si="9"/>
        <v>5000</v>
      </c>
      <c r="M19" s="11">
        <f t="shared" si="9"/>
        <v>10000</v>
      </c>
      <c r="N19" s="22"/>
    </row>
    <row r="21" spans="1:14" x14ac:dyDescent="0.25">
      <c r="A21" s="16" t="s">
        <v>11</v>
      </c>
      <c r="B21" s="16"/>
    </row>
  </sheetData>
  <phoneticPr fontId="3" type="noConversion"/>
  <pageMargins left="0.75" right="0.75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STOCK</vt:lpstr>
      <vt:lpstr>STOCK!Print_Area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office</cp:lastModifiedBy>
  <cp:lastPrinted>2016-09-19T11:25:34Z</cp:lastPrinted>
  <dcterms:created xsi:type="dcterms:W3CDTF">2013-10-04T13:48:24Z</dcterms:created>
  <dcterms:modified xsi:type="dcterms:W3CDTF">2017-01-30T17:58:07Z</dcterms:modified>
</cp:coreProperties>
</file>